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s\上下水道課\□■　あ口座データ内訳\☆経営分析表\差し替え\"/>
    </mc:Choice>
  </mc:AlternateContent>
  <xr:revisionPtr revIDLastSave="0" documentId="13_ncr:1_{375BFC10-20F9-4F8F-B174-CA25953ADB4A}" xr6:coauthVersionLast="36" xr6:coauthVersionMax="36" xr10:uidLastSave="{00000000-0000-0000-0000-000000000000}"/>
  <workbookProtection workbookAlgorithmName="SHA-512" workbookHashValue="t+KAVo3WRtU6MAUQOWm1EStrSCU5g7Rt3+nrUMZ3LZ0y7aOqoHnwIPIeKdU9bZOXKPQNDtLGEgl/i8RLK0Z2hQ==" workbookSaltValue="hDj5pLdmalSYqrEvFHZYV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BB10" i="4"/>
  <c r="AT10" i="4"/>
  <c r="AL10" i="4"/>
  <c r="W10" i="4"/>
  <c r="I10" i="4"/>
  <c r="B10" i="4"/>
  <c r="BB8" i="4"/>
  <c r="AT8" i="4"/>
  <c r="AL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<sst xmlns="http://schemas.openxmlformats.org/spreadsheetml/2006/main" count="228" uniqueCount="113">
  <si>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</si>
  <si>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</si>
  <si>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</si>
  <si>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</si>
  <si>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</si>
  <si>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</si>
  <si>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</si>
  <si>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</si>
  <si>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</si>
  <si>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</si>
  <si>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</si>
  <si>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</si>
  <si>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</si>
  <si>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</si>
  <si>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</si>
  <si>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</si>
  <si>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</si>
  <si>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</si>
  <si>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</si>
  <si>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</si>
  <si>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</si>
  <si>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</si>
  <si>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</si>
  <si>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</si>
  <si>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</si>
  <si>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</si>
  <si>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</si>
  <si>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</si>
  <si>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</si>
  <si>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</si>
  <si>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</si>
  <si>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</si>
  <si>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</si>
  <si>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</si>
  <si>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</si>
  <si>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</si>
  <si>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</si>
  <si>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</si>
  <si>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</si>
  <si>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</si>
  <si>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</si>
  <si>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</si>
  <si>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</si>
  <si>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</si>
  <si>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</si>
  <si>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</si>
  <si>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</si>
  <si>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</si>
  <si>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</si>
  <si>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</si>
  <si>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</si>
  <si>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</si>
  <si>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</si>
  <si>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</si>
  <si>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</si>
  <si>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</si>
  <si>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</si>
  <si>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</si>
  <si>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</si>
  <si>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</si>
  <si>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</si>
  <si>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</si>
  <si>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</si>
  <si>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</si>
  <si>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</si>
  <si>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</si>
  <si>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</si>
  <si>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</si>
  <si>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</si>
  <si>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</si>
  <si>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</si>
  <si>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</si>
  <si>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</si>
  <si>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</si>
  <si>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</si>
  <si>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</si>
  <si>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</si>
  <si>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</si>
  <si>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</si>
  <si>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</si>
  <si>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</si>
  <si>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</si>
  <si>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</si>
  <si>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</si>
  <si>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</si>
  <si>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</si>
  <si>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</si>
  <si>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</si>
  <si>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</si>
  <si>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</si>
  <si>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</si>
  <si>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</si>
  <si>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</si>
  <si>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</si>
  <si>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</si>
  <si>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</si>
  <si>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</si>
  <si>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</si>
  <si>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</si>
  <si>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</si>
  <si>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</si>
  <si>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</si>
  <si>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</si>
  <si>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</si>
  <si>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</si>
  <si>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</si>
  <si>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</si>
  <si>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</si>
  <si>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</si>
  <si>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</si>
  <si>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単年度収支が黒字で、100％以上の数値となっており経営の健全性は保たれているが、今後、電気代や物価の高騰が予想される。また、老朽化施設、管路等の更新費用の増加のため、財源確保を図る必要がある。
③流動比率
　100%を超え、類似団体の平均値を上回っていることから短期的な債務に対する支払い能力は確保できている。
④企業債残高対給水収益比率
　類似団体平均値より低い水準で推移している。老朽化等による施設、管路の更新を控えており、企業債の借入れも予定しているため、今後は上昇していくと予想される。
⑤料金回収率
　100％を超えているが、更新投資等に充てる財源確保等、今後も健全経営を維持する必要がある。
⑥給水原価
　類似団体平均値と比較して低い水準を維持している。
⑦施設利用率
　類似団体平均値と比較して低水準で推移しているため施設更新時には見直しが必要と思われる。
⑧有収率
　漏水調査の実施により向上している。引き続き漏水調査の実施、老朽管の更新等により有収率の向上に努めなければならない。</t>
    <phoneticPr fontId="4"/>
  </si>
  <si>
    <t>①有形固定資産減価償却率については、類似団体と比較しても高い水準で推移しており、引き続き順次更新投資が必要である。
　類似団体の平均値と比較しても、②管路経年化率が高く、③管路更新率は今年度は技術職員の減少など予定量の更新が実施できなかったことも要因となり、低い水準となっている。管路の老朽化に対して、更新が追いついていない現状を改善するためにも更新投資を増やす必要がある。</t>
    <phoneticPr fontId="4"/>
  </si>
  <si>
    <t>現時点では経営の健全性は概ね確保できているが、給水人口の減少等による給水収益の減少、老朽化施設、管路等の更新投資財源、物価の高騰による費用の増加など今後厳しい経営環境になることが予想される。
　老朽化の状況から、大規模な施設、管路について、これまで以上に更新投資が必要である。
　今後も経営の安定、健全性を保ち、長期的な財源を確保しつつ経営基盤強化に努めたい。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</si>
</sst>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0.45</c:v>
                </c:pt>
                <c:pt idx="2">
                  <c:v>0.67</c:v>
                </c:pt>
                <c:pt idx="3">
                  <c:v>0.96</c:v>
                </c:pt>
                <c:pt idx="4">
                  <c:v>0.37</c:v>
                </c:pt>
              </c:numCache>
            </c:numRef>
          </c:val>
          <c:extLst>
            <c:ext xmlns:c16="http://schemas.microsoft.com/office/drawing/2014/chart" uri="{C3380CC4-5D6E-409C-BE32-E72D297353CC}">
              <c16:uniqueId val="{00000000-409F-4700-887F-754523E137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09F-4700-887F-754523E137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47.42</c:v>
                </c:pt>
                <c:pt idx="1">
                  <c:v>45.93</c:v>
                </c:pt>
                <c:pt idx="2">
                  <c:v>49.92</c:v>
                </c:pt>
                <c:pt idx="3">
                  <c:v>49.65</c:v>
                </c:pt>
                <c:pt idx="4">
                  <c:v>44.04</c:v>
                </c:pt>
              </c:numCache>
            </c:numRef>
          </c:val>
          <c:extLst>
            <c:ext xmlns:c16="http://schemas.microsoft.com/office/drawing/2014/chart" uri="{C3380CC4-5D6E-409C-BE32-E72D297353CC}">
              <c16:uniqueId val="{00000000-1890-49CC-919F-FA2D527911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890-49CC-919F-FA2D527911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82.47</c:v>
                </c:pt>
                <c:pt idx="1">
                  <c:v>77.81</c:v>
                </c:pt>
                <c:pt idx="2">
                  <c:v>74.180000000000007</c:v>
                </c:pt>
                <c:pt idx="3">
                  <c:v>75.2</c:v>
                </c:pt>
                <c:pt idx="4">
                  <c:v>82.89</c:v>
                </c:pt>
              </c:numCache>
            </c:numRef>
          </c:val>
          <c:extLst>
            <c:ext xmlns:c16="http://schemas.microsoft.com/office/drawing/2014/chart" uri="{C3380CC4-5D6E-409C-BE32-E72D297353CC}">
              <c16:uniqueId val="{00000000-4659-4060-9DEA-F5A8FF9AF1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659-4060-9DEA-F5A8FF9AF1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115.31</c:v>
                </c:pt>
                <c:pt idx="1">
                  <c:v>96.66</c:v>
                </c:pt>
                <c:pt idx="2">
                  <c:v>117.12</c:v>
                </c:pt>
                <c:pt idx="3">
                  <c:v>110.72</c:v>
                </c:pt>
                <c:pt idx="4">
                  <c:v>115.24</c:v>
                </c:pt>
              </c:numCache>
            </c:numRef>
          </c:val>
          <c:extLst>
            <c:ext xmlns:c16="http://schemas.microsoft.com/office/drawing/2014/chart" uri="{C3380CC4-5D6E-409C-BE32-E72D297353CC}">
              <c16:uniqueId val="{00000000-427B-47E9-B5C0-4DA341B69F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27B-47E9-B5C0-4DA341B69F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55.64</c:v>
                </c:pt>
                <c:pt idx="1">
                  <c:v>56.55</c:v>
                </c:pt>
                <c:pt idx="2">
                  <c:v>57.67</c:v>
                </c:pt>
                <c:pt idx="3">
                  <c:v>58.01</c:v>
                </c:pt>
                <c:pt idx="4">
                  <c:v>58.06</c:v>
                </c:pt>
              </c:numCache>
            </c:numRef>
          </c:val>
          <c:extLst>
            <c:ext xmlns:c16="http://schemas.microsoft.com/office/drawing/2014/chart" uri="{C3380CC4-5D6E-409C-BE32-E72D297353CC}">
              <c16:uniqueId val="{00000000-B29D-41CF-98CA-762E2DA8D4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29D-41CF-98CA-762E2DA8D4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37.619999999999997</c:v>
                </c:pt>
                <c:pt idx="1">
                  <c:v>38.83</c:v>
                </c:pt>
                <c:pt idx="2">
                  <c:v>40.28</c:v>
                </c:pt>
                <c:pt idx="3">
                  <c:v>40.85</c:v>
                </c:pt>
                <c:pt idx="4">
                  <c:v>41.2</c:v>
                </c:pt>
              </c:numCache>
            </c:numRef>
          </c:val>
          <c:extLst>
            <c:ext xmlns:c16="http://schemas.microsoft.com/office/drawing/2014/chart" uri="{C3380CC4-5D6E-409C-BE32-E72D297353CC}">
              <c16:uniqueId val="{00000000-19C4-4E7E-B72B-8A2668193B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19C4-4E7E-B72B-8A2668193B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32-45FE-94A9-AD6BBA2BF1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E32-45FE-94A9-AD6BBA2BF1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1628.24</c:v>
                </c:pt>
                <c:pt idx="1">
                  <c:v>795.65</c:v>
                </c:pt>
                <c:pt idx="2">
                  <c:v>974.67</c:v>
                </c:pt>
                <c:pt idx="3">
                  <c:v>892.03</c:v>
                </c:pt>
                <c:pt idx="4">
                  <c:v>1378.12</c:v>
                </c:pt>
              </c:numCache>
            </c:numRef>
          </c:val>
          <c:extLst>
            <c:ext xmlns:c16="http://schemas.microsoft.com/office/drawing/2014/chart" uri="{C3380CC4-5D6E-409C-BE32-E72D297353CC}">
              <c16:uniqueId val="{00000000-643E-4789-A543-ACC3958760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43E-4789-A543-ACC3958760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258.24</c:v>
                </c:pt>
                <c:pt idx="1">
                  <c:v>298.07</c:v>
                </c:pt>
                <c:pt idx="2">
                  <c:v>246.99</c:v>
                </c:pt>
                <c:pt idx="3">
                  <c:v>260.08999999999997</c:v>
                </c:pt>
                <c:pt idx="4">
                  <c:v>251.02</c:v>
                </c:pt>
              </c:numCache>
            </c:numRef>
          </c:val>
          <c:extLst>
            <c:ext xmlns:c16="http://schemas.microsoft.com/office/drawing/2014/chart" uri="{C3380CC4-5D6E-409C-BE32-E72D297353CC}">
              <c16:uniqueId val="{00000000-44B8-44C0-AFC8-DE5EAC8750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4B8-44C0-AFC8-DE5EAC8750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109.72</c:v>
                </c:pt>
                <c:pt idx="1">
                  <c:v>89.08</c:v>
                </c:pt>
                <c:pt idx="2">
                  <c:v>112.08</c:v>
                </c:pt>
                <c:pt idx="3">
                  <c:v>96.26</c:v>
                </c:pt>
                <c:pt idx="4">
                  <c:v>109.67</c:v>
                </c:pt>
              </c:numCache>
            </c:numRef>
          </c:val>
          <c:extLst>
            <c:ext xmlns:c16="http://schemas.microsoft.com/office/drawing/2014/chart" uri="{C3380CC4-5D6E-409C-BE32-E72D297353CC}">
              <c16:uniqueId val="{00000000-ED74-4C34-B0EB-B1BA37896E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D74-4C34-B0EB-B1BA37896E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56.2</c:v>
                </c:pt>
                <c:pt idx="1">
                  <c:v>70.37</c:v>
                </c:pt>
                <c:pt idx="2">
                  <c:v>61.68</c:v>
                </c:pt>
                <c:pt idx="3">
                  <c:v>66.260000000000005</c:v>
                </c:pt>
                <c:pt idx="4">
                  <c:v>64.44</c:v>
                </c:pt>
              </c:numCache>
            </c:numRef>
          </c:val>
          <c:extLst>
            <c:ext xmlns:c16="http://schemas.microsoft.com/office/drawing/2014/chart" uri="{C3380CC4-5D6E-409C-BE32-E72D297353CC}">
              <c16:uniqueId val="{00000000-7213-4AA4-A5C1-13C660684E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213-4AA4-A5C1-13C660684E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白浜町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20161</v>
      </c>
      <c r="AM8" s="44"/>
      <c r="AN8" s="44"/>
      <c r="AO8" s="44"/>
      <c r="AP8" s="44"/>
      <c r="AQ8" s="44"/>
      <c r="AR8" s="44"/>
      <c r="AS8" s="44"/>
      <c r="AT8" s="45">
        <f>データ!$S$6</f>
        <v>200.99</v>
      </c>
      <c r="AU8" s="46"/>
      <c r="AV8" s="46"/>
      <c r="AW8" s="46"/>
      <c r="AX8" s="46"/>
      <c r="AY8" s="46"/>
      <c r="AZ8" s="46"/>
      <c r="BA8" s="46"/>
      <c r="BB8" s="47">
        <f>データ!$T$6</f>
        <v>100.31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76.06</v>
      </c>
      <c r="J10" s="46"/>
      <c r="K10" s="46"/>
      <c r="L10" s="46"/>
      <c r="M10" s="46"/>
      <c r="N10" s="46"/>
      <c r="O10" s="80"/>
      <c r="P10" s="47">
        <f>データ!$P$6</f>
        <v>95.35</v>
      </c>
      <c r="Q10" s="47"/>
      <c r="R10" s="47"/>
      <c r="S10" s="47"/>
      <c r="T10" s="47"/>
      <c r="U10" s="47"/>
      <c r="V10" s="47"/>
      <c r="W10" s="44">
        <f>データ!$Q$6</f>
        <v>1529</v>
      </c>
      <c r="X10" s="44"/>
      <c r="Y10" s="44"/>
      <c r="Z10" s="44"/>
      <c r="AA10" s="44"/>
      <c r="AB10" s="44"/>
      <c r="AC10" s="44"/>
      <c r="AD10" s="2"/>
      <c r="AE10" s="2"/>
      <c r="AF10" s="2"/>
      <c r="AG10" s="2"/>
      <c r="AH10" s="2"/>
      <c r="AI10" s="2"/>
      <c r="AJ10" s="2"/>
      <c r="AK10" s="2"/>
      <c r="AL10" s="44">
        <f>データ!$U$6</f>
        <v>19047</v>
      </c>
      <c r="AM10" s="44"/>
      <c r="AN10" s="44"/>
      <c r="AO10" s="44"/>
      <c r="AP10" s="44"/>
      <c r="AQ10" s="44"/>
      <c r="AR10" s="44"/>
      <c r="AS10" s="44"/>
      <c r="AT10" s="45">
        <f>データ!$V$6</f>
        <v>41.95</v>
      </c>
      <c r="AU10" s="46"/>
      <c r="AV10" s="46"/>
      <c r="AW10" s="46"/>
      <c r="AX10" s="46"/>
      <c r="AY10" s="46"/>
      <c r="AZ10" s="46"/>
      <c r="BA10" s="46"/>
      <c r="BB10" s="47">
        <f>データ!$W$6</f>
        <v>454.04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DdRbhHPjo5DYrU9cEwnpx69neJYQ6Mj5KjLvrCYJ91bej8xk73BcZnX2vIiSa1jrtzZcA9Rj46GqrFADhT8GQ==" saltValue="OnQxGdMEjzghlU+ScCMZ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304018</v>
      </c>
      <c r="D6" s="20">
        <f t="shared" si="3"/>
        <v>46</v>
      </c>
      <c r="E6" s="20">
        <f t="shared" si="3"/>
        <v>1</v>
      </c>
      <c r="F6" s="20">
        <f t="shared" si="3"/>
        <v>0</v>
      </c>
      <c r="G6" s="20">
        <f t="shared" si="3"/>
        <v>1</v>
      </c>
      <c r="H6" s="20" t="str">
        <f t="shared" si="3"/>
        <v>和歌山県　白浜町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76.06</v>
      </c>
      <c r="P6" s="21">
        <f t="shared" si="3"/>
        <v>95.35</v>
      </c>
      <c r="Q6" s="21">
        <f t="shared" si="3"/>
        <v>1529</v>
      </c>
      <c r="R6" s="21">
        <f t="shared" si="3"/>
        <v>20161</v>
      </c>
      <c r="S6" s="21">
        <f t="shared" si="3"/>
        <v>200.99</v>
      </c>
      <c r="T6" s="21">
        <f t="shared" si="3"/>
        <v>100.31</v>
      </c>
      <c r="U6" s="21">
        <f t="shared" si="3"/>
        <v>19047</v>
      </c>
      <c r="V6" s="21">
        <f t="shared" si="3"/>
        <v>41.95</v>
      </c>
      <c r="W6" s="21">
        <f t="shared" si="3"/>
        <v>454.04</v>
      </c>
      <c r="X6" s="22">
        <f>IF(X7="",NA(),X7)</f>
        <v>115.31</v>
      </c>
      <c r="Y6" s="22">
        <f t="shared" ref="Y6:AG6" si="4">IF(Y7="",NA(),Y7)</f>
        <v>96.66</v>
      </c>
      <c r="Z6" s="22">
        <f t="shared" si="4"/>
        <v>117.12</v>
      </c>
      <c r="AA6" s="22">
        <f t="shared" si="4"/>
        <v>110.72</v>
      </c>
      <c r="AB6" s="22">
        <f t="shared" si="4"/>
        <v>115.24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1628.24</v>
      </c>
      <c r="AU6" s="22">
        <f t="shared" ref="AU6:BC6" si="6">IF(AU7="",NA(),AU7)</f>
        <v>795.65</v>
      </c>
      <c r="AV6" s="22">
        <f t="shared" si="6"/>
        <v>974.67</v>
      </c>
      <c r="AW6" s="22">
        <f t="shared" si="6"/>
        <v>892.03</v>
      </c>
      <c r="AX6" s="22">
        <f t="shared" si="6"/>
        <v>1378.12</v>
      </c>
      <c r="AY6" s="22">
        <f t="shared" si="6"/>
        <v>379.08</v>
      </c>
      <c r="AZ6" s="22">
        <f t="shared" si="6"/>
        <v>367.55</v>
      </c>
      <c r="BA6" s="22">
        <f t="shared" si="6"/>
        <v>378.56</v>
      </c>
      <c r="BB6" s="22">
        <f t="shared" si="6"/>
        <v>364.46</v>
      </c>
      <c r="BC6" s="22">
        <f t="shared" si="6"/>
        <v>338.89</v>
      </c>
      <c r="BD6" s="21" t="str">
        <f>IF(BD7="","",IF(BD7="-","【-】","【"&amp;SUBSTITUTE(TEXT(BD7,"#,##0.00"),"-","△")&amp;"】"))</f>
        <v>【243.36】</v>
      </c>
      <c r="BE6" s="22">
        <f>IF(BE7="",NA(),BE7)</f>
        <v>258.24</v>
      </c>
      <c r="BF6" s="22">
        <f t="shared" ref="BF6:BN6" si="7">IF(BF7="",NA(),BF7)</f>
        <v>298.07</v>
      </c>
      <c r="BG6" s="22">
        <f t="shared" si="7"/>
        <v>246.99</v>
      </c>
      <c r="BH6" s="22">
        <f t="shared" si="7"/>
        <v>260.08999999999997</v>
      </c>
      <c r="BI6" s="22">
        <f t="shared" si="7"/>
        <v>251.02</v>
      </c>
      <c r="BJ6" s="22">
        <f t="shared" si="7"/>
        <v>398.98</v>
      </c>
      <c r="BK6" s="22">
        <f t="shared" si="7"/>
        <v>418.68</v>
      </c>
      <c r="BL6" s="22">
        <f t="shared" si="7"/>
        <v>395.68</v>
      </c>
      <c r="BM6" s="22">
        <f t="shared" si="7"/>
        <v>403.72</v>
      </c>
      <c r="BN6" s="22">
        <f t="shared" si="7"/>
        <v>400.21</v>
      </c>
      <c r="BO6" s="21" t="str">
        <f>IF(BO7="","",IF(BO7="-","【-】","【"&amp;SUBSTITUTE(TEXT(BO7,"#,##0.00"),"-","△")&amp;"】"))</f>
        <v>【265.93】</v>
      </c>
      <c r="BP6" s="22">
        <f>IF(BP7="",NA(),BP7)</f>
        <v>109.72</v>
      </c>
      <c r="BQ6" s="22">
        <f t="shared" ref="BQ6:BY6" si="8">IF(BQ7="",NA(),BQ7)</f>
        <v>89.08</v>
      </c>
      <c r="BR6" s="22">
        <f t="shared" si="8"/>
        <v>112.08</v>
      </c>
      <c r="BS6" s="22">
        <f t="shared" si="8"/>
        <v>96.26</v>
      </c>
      <c r="BT6" s="22">
        <f t="shared" si="8"/>
        <v>109.67</v>
      </c>
      <c r="BU6" s="22">
        <f t="shared" si="8"/>
        <v>98.64</v>
      </c>
      <c r="BV6" s="22">
        <f t="shared" si="8"/>
        <v>94.78</v>
      </c>
      <c r="BW6" s="22">
        <f t="shared" si="8"/>
        <v>97.59</v>
      </c>
      <c r="BX6" s="22">
        <f t="shared" si="8"/>
        <v>92.17</v>
      </c>
      <c r="BY6" s="22">
        <f t="shared" si="8"/>
        <v>92.83</v>
      </c>
      <c r="BZ6" s="21" t="str">
        <f>IF(BZ7="","",IF(BZ7="-","【-】","【"&amp;SUBSTITUTE(TEXT(BZ7,"#,##0.00"),"-","△")&amp;"】"))</f>
        <v>【97.82】</v>
      </c>
      <c r="CA6" s="22">
        <f>IF(CA7="",NA(),CA7)</f>
        <v>56.2</v>
      </c>
      <c r="CB6" s="22">
        <f t="shared" ref="CB6:CJ6" si="9">IF(CB7="",NA(),CB7)</f>
        <v>70.37</v>
      </c>
      <c r="CC6" s="22">
        <f t="shared" si="9"/>
        <v>61.68</v>
      </c>
      <c r="CD6" s="22">
        <f t="shared" si="9"/>
        <v>66.260000000000005</v>
      </c>
      <c r="CE6" s="22">
        <f t="shared" si="9"/>
        <v>64.44</v>
      </c>
      <c r="CF6" s="22">
        <f t="shared" si="9"/>
        <v>178.92</v>
      </c>
      <c r="CG6" s="22">
        <f t="shared" si="9"/>
        <v>181.3</v>
      </c>
      <c r="CH6" s="22">
        <f t="shared" si="9"/>
        <v>181.71</v>
      </c>
      <c r="CI6" s="22">
        <f t="shared" si="9"/>
        <v>188.51</v>
      </c>
      <c r="CJ6" s="22">
        <f t="shared" si="9"/>
        <v>189.43</v>
      </c>
      <c r="CK6" s="21" t="str">
        <f>IF(CK7="","",IF(CK7="-","【-】","【"&amp;SUBSTITUTE(TEXT(CK7,"#,##0.00"),"-","△")&amp;"】"))</f>
        <v>【177.56】</v>
      </c>
      <c r="CL6" s="22">
        <f>IF(CL7="",NA(),CL7)</f>
        <v>47.42</v>
      </c>
      <c r="CM6" s="22">
        <f t="shared" ref="CM6:CU6" si="10">IF(CM7="",NA(),CM7)</f>
        <v>45.93</v>
      </c>
      <c r="CN6" s="22">
        <f t="shared" si="10"/>
        <v>49.92</v>
      </c>
      <c r="CO6" s="22">
        <f t="shared" si="10"/>
        <v>49.65</v>
      </c>
      <c r="CP6" s="22">
        <f t="shared" si="10"/>
        <v>44.04</v>
      </c>
      <c r="CQ6" s="22">
        <f t="shared" si="10"/>
        <v>55.14</v>
      </c>
      <c r="CR6" s="22">
        <f t="shared" si="10"/>
        <v>55.89</v>
      </c>
      <c r="CS6" s="22">
        <f t="shared" si="10"/>
        <v>55.72</v>
      </c>
      <c r="CT6" s="22">
        <f t="shared" si="10"/>
        <v>55.31</v>
      </c>
      <c r="CU6" s="22">
        <f t="shared" si="10"/>
        <v>55.14</v>
      </c>
      <c r="CV6" s="21" t="str">
        <f>IF(CV7="","",IF(CV7="-","【-】","【"&amp;SUBSTITUTE(TEXT(CV7,"#,##0.00"),"-","△")&amp;"】"))</f>
        <v>【59.81】</v>
      </c>
      <c r="CW6" s="22">
        <f>IF(CW7="",NA(),CW7)</f>
        <v>82.47</v>
      </c>
      <c r="CX6" s="22">
        <f t="shared" ref="CX6:DF6" si="11">IF(CX7="",NA(),CX7)</f>
        <v>77.81</v>
      </c>
      <c r="CY6" s="22">
        <f t="shared" si="11"/>
        <v>74.180000000000007</v>
      </c>
      <c r="CZ6" s="22">
        <f t="shared" si="11"/>
        <v>75.2</v>
      </c>
      <c r="DA6" s="22">
        <f t="shared" si="11"/>
        <v>82.89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55.64</v>
      </c>
      <c r="DI6" s="22">
        <f t="shared" ref="DI6:DQ6" si="12">IF(DI7="",NA(),DI7)</f>
        <v>56.55</v>
      </c>
      <c r="DJ6" s="22">
        <f t="shared" si="12"/>
        <v>57.67</v>
      </c>
      <c r="DK6" s="22">
        <f t="shared" si="12"/>
        <v>58.01</v>
      </c>
      <c r="DL6" s="22">
        <f t="shared" si="12"/>
        <v>58.06</v>
      </c>
      <c r="DM6" s="22">
        <f t="shared" si="12"/>
        <v>49.92</v>
      </c>
      <c r="DN6" s="22">
        <f t="shared" si="12"/>
        <v>50.63</v>
      </c>
      <c r="DO6" s="22">
        <f t="shared" si="12"/>
        <v>51.29</v>
      </c>
      <c r="DP6" s="22">
        <f t="shared" si="12"/>
        <v>52.2</v>
      </c>
      <c r="DQ6" s="22">
        <f t="shared" si="12"/>
        <v>52.7</v>
      </c>
      <c r="DR6" s="21" t="str">
        <f>IF(DR7="","",IF(DR7="-","【-】","【"&amp;SUBSTITUTE(TEXT(DR7,"#,##0.00"),"-","△")&amp;"】"))</f>
        <v>【52.02】</v>
      </c>
      <c r="DS6" s="22">
        <f>IF(DS7="",NA(),DS7)</f>
        <v>37.619999999999997</v>
      </c>
      <c r="DT6" s="22">
        <f t="shared" ref="DT6:EB6" si="13">IF(DT7="",NA(),DT7)</f>
        <v>38.83</v>
      </c>
      <c r="DU6" s="22">
        <f t="shared" si="13"/>
        <v>40.28</v>
      </c>
      <c r="DV6" s="22">
        <f t="shared" si="13"/>
        <v>40.85</v>
      </c>
      <c r="DW6" s="22">
        <f t="shared" si="13"/>
        <v>41.2</v>
      </c>
      <c r="DX6" s="22">
        <f t="shared" si="13"/>
        <v>16.88</v>
      </c>
      <c r="DY6" s="22">
        <f t="shared" si="13"/>
        <v>18.28</v>
      </c>
      <c r="DZ6" s="22">
        <f t="shared" si="13"/>
        <v>19.61</v>
      </c>
      <c r="EA6" s="22">
        <f t="shared" si="13"/>
        <v>20.73</v>
      </c>
      <c r="EB6" s="22">
        <f t="shared" si="13"/>
        <v>22.86</v>
      </c>
      <c r="EC6" s="21" t="str">
        <f>IF(EC7="","",IF(EC7="-","【-】","【"&amp;SUBSTITUTE(TEXT(EC7,"#,##0.00"),"-","△")&amp;"】"))</f>
        <v>【25.37】</v>
      </c>
      <c r="ED6" s="22">
        <f>IF(ED7="",NA(),ED7)</f>
        <v>0.38</v>
      </c>
      <c r="EE6" s="22">
        <f t="shared" ref="EE6:EM6" si="14">IF(EE7="",NA(),EE7)</f>
        <v>0.45</v>
      </c>
      <c r="EF6" s="22">
        <f t="shared" si="14"/>
        <v>0.67</v>
      </c>
      <c r="EG6" s="22">
        <f t="shared" si="14"/>
        <v>0.96</v>
      </c>
      <c r="EH6" s="22">
        <f t="shared" si="14"/>
        <v>0.37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304018</v>
      </c>
      <c r="D7" s="24">
        <v>46</v>
      </c>
      <c r="E7" s="24">
        <v>1</v>
      </c>
      <c r="F7" s="24">
        <v>0</v>
      </c>
      <c r="G7" s="24">
        <v>1</v>
      </c>
      <c r="H7" s="24" t="s">
        <v>93</v>
      </c>
      <c r="I7" s="24" t="s">
        <v>94</v>
      </c>
      <c r="J7" s="24" t="s">
        <v>95</v>
      </c>
      <c r="K7" s="24" t="s">
        <v>96</v>
      </c>
      <c r="L7" s="24" t="s">
        <v>97</v>
      </c>
      <c r="M7" s="24" t="s">
        <v>98</v>
      </c>
      <c r="N7" s="25" t="s">
        <v>99</v>
      </c>
      <c r="O7" s="25">
        <v>76.06</v>
      </c>
      <c r="P7" s="25">
        <v>95.35</v>
      </c>
      <c r="Q7" s="25">
        <v>1529</v>
      </c>
      <c r="R7" s="25">
        <v>20161</v>
      </c>
      <c r="S7" s="25">
        <v>200.99</v>
      </c>
      <c r="T7" s="25">
        <v>100.31</v>
      </c>
      <c r="U7" s="25">
        <v>19047</v>
      </c>
      <c r="V7" s="25">
        <v>41.95</v>
      </c>
      <c r="W7" s="25">
        <v>454.04</v>
      </c>
      <c r="X7" s="25">
        <v>115.31</v>
      </c>
      <c r="Y7" s="25">
        <v>96.66</v>
      </c>
      <c r="Z7" s="25">
        <v>117.12</v>
      </c>
      <c r="AA7" s="25">
        <v>110.72</v>
      </c>
      <c r="AB7" s="25">
        <v>115.24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1628.24</v>
      </c>
      <c r="AU7" s="25">
        <v>795.65</v>
      </c>
      <c r="AV7" s="25">
        <v>974.67</v>
      </c>
      <c r="AW7" s="25">
        <v>892.03</v>
      </c>
      <c r="AX7" s="25">
        <v>1378.12</v>
      </c>
      <c r="AY7" s="25">
        <v>379.08</v>
      </c>
      <c r="AZ7" s="25">
        <v>367.55</v>
      </c>
      <c r="BA7" s="25">
        <v>378.56</v>
      </c>
      <c r="BB7" s="25">
        <v>364.46</v>
      </c>
      <c r="BC7" s="25">
        <v>338.89</v>
      </c>
      <c r="BD7" s="25">
        <v>243.36</v>
      </c>
      <c r="BE7" s="25">
        <v>258.24</v>
      </c>
      <c r="BF7" s="25">
        <v>298.07</v>
      </c>
      <c r="BG7" s="25">
        <v>246.99</v>
      </c>
      <c r="BH7" s="25">
        <v>260.08999999999997</v>
      </c>
      <c r="BI7" s="25">
        <v>251.02</v>
      </c>
      <c r="BJ7" s="25">
        <v>398.98</v>
      </c>
      <c r="BK7" s="25">
        <v>418.68</v>
      </c>
      <c r="BL7" s="25">
        <v>395.68</v>
      </c>
      <c r="BM7" s="25">
        <v>403.72</v>
      </c>
      <c r="BN7" s="25">
        <v>400.21</v>
      </c>
      <c r="BO7" s="25">
        <v>265.93</v>
      </c>
      <c r="BP7" s="25">
        <v>109.72</v>
      </c>
      <c r="BQ7" s="25">
        <v>89.08</v>
      </c>
      <c r="BR7" s="25">
        <v>112.08</v>
      </c>
      <c r="BS7" s="25">
        <v>96.26</v>
      </c>
      <c r="BT7" s="25">
        <v>109.67</v>
      </c>
      <c r="BU7" s="25">
        <v>98.64</v>
      </c>
      <c r="BV7" s="25">
        <v>94.78</v>
      </c>
      <c r="BW7" s="25">
        <v>97.59</v>
      </c>
      <c r="BX7" s="25">
        <v>92.17</v>
      </c>
      <c r="BY7" s="25">
        <v>92.83</v>
      </c>
      <c r="BZ7" s="25">
        <v>97.82</v>
      </c>
      <c r="CA7" s="25">
        <v>56.2</v>
      </c>
      <c r="CB7" s="25">
        <v>70.37</v>
      </c>
      <c r="CC7" s="25">
        <v>61.68</v>
      </c>
      <c r="CD7" s="25">
        <v>66.260000000000005</v>
      </c>
      <c r="CE7" s="25">
        <v>64.44</v>
      </c>
      <c r="CF7" s="25">
        <v>178.92</v>
      </c>
      <c r="CG7" s="25">
        <v>181.3</v>
      </c>
      <c r="CH7" s="25">
        <v>181.71</v>
      </c>
      <c r="CI7" s="25">
        <v>188.51</v>
      </c>
      <c r="CJ7" s="25">
        <v>189.43</v>
      </c>
      <c r="CK7" s="25">
        <v>177.56</v>
      </c>
      <c r="CL7" s="25">
        <v>47.42</v>
      </c>
      <c r="CM7" s="25">
        <v>45.93</v>
      </c>
      <c r="CN7" s="25">
        <v>49.92</v>
      </c>
      <c r="CO7" s="25">
        <v>49.65</v>
      </c>
      <c r="CP7" s="25">
        <v>44.04</v>
      </c>
      <c r="CQ7" s="25">
        <v>55.14</v>
      </c>
      <c r="CR7" s="25">
        <v>55.89</v>
      </c>
      <c r="CS7" s="25">
        <v>55.72</v>
      </c>
      <c r="CT7" s="25">
        <v>55.31</v>
      </c>
      <c r="CU7" s="25">
        <v>55.14</v>
      </c>
      <c r="CV7" s="25">
        <v>59.81</v>
      </c>
      <c r="CW7" s="25">
        <v>82.47</v>
      </c>
      <c r="CX7" s="25">
        <v>77.81</v>
      </c>
      <c r="CY7" s="25">
        <v>74.180000000000007</v>
      </c>
      <c r="CZ7" s="25">
        <v>75.2</v>
      </c>
      <c r="DA7" s="25">
        <v>82.89</v>
      </c>
      <c r="DB7" s="25">
        <v>81.39</v>
      </c>
      <c r="DC7" s="25">
        <v>81.27</v>
      </c>
      <c r="DD7" s="25">
        <v>81.260000000000005</v>
      </c>
      <c r="DE7" s="25">
        <v>80.36</v>
      </c>
      <c r="DF7" s="25">
        <v>80.13</v>
      </c>
      <c r="DG7" s="25">
        <v>89.42</v>
      </c>
      <c r="DH7" s="25">
        <v>55.64</v>
      </c>
      <c r="DI7" s="25">
        <v>56.55</v>
      </c>
      <c r="DJ7" s="25">
        <v>57.67</v>
      </c>
      <c r="DK7" s="25">
        <v>58.01</v>
      </c>
      <c r="DL7" s="25">
        <v>58.06</v>
      </c>
      <c r="DM7" s="25">
        <v>49.92</v>
      </c>
      <c r="DN7" s="25">
        <v>50.63</v>
      </c>
      <c r="DO7" s="25">
        <v>51.29</v>
      </c>
      <c r="DP7" s="25">
        <v>52.2</v>
      </c>
      <c r="DQ7" s="25">
        <v>52.7</v>
      </c>
      <c r="DR7" s="25">
        <v>52.02</v>
      </c>
      <c r="DS7" s="25">
        <v>37.619999999999997</v>
      </c>
      <c r="DT7" s="25">
        <v>38.83</v>
      </c>
      <c r="DU7" s="25">
        <v>40.28</v>
      </c>
      <c r="DV7" s="25">
        <v>40.85</v>
      </c>
      <c r="DW7" s="25">
        <v>41.2</v>
      </c>
      <c r="DX7" s="25">
        <v>16.88</v>
      </c>
      <c r="DY7" s="25">
        <v>18.28</v>
      </c>
      <c r="DZ7" s="25">
        <v>19.61</v>
      </c>
      <c r="EA7" s="25">
        <v>20.73</v>
      </c>
      <c r="EB7" s="25">
        <v>22.86</v>
      </c>
      <c r="EC7" s="25">
        <v>25.37</v>
      </c>
      <c r="ED7" s="25">
        <v>0.38</v>
      </c>
      <c r="EE7" s="25">
        <v>0.45</v>
      </c>
      <c r="EF7" s="25">
        <v>0.67</v>
      </c>
      <c r="EG7" s="25">
        <v>0.96</v>
      </c>
      <c r="EH7" s="25">
        <v>0.37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2025-01-28T23:19:57Z</cp:lastPrinted>
  <dcterms:created xsi:type="dcterms:W3CDTF">2025-01-24T06:52:51Z</dcterms:created>
  <dcterms:modified xsi:type="dcterms:W3CDTF">2025-01-28T23:19:59Z</dcterms:modified>
  <cp:category/>
</cp:coreProperties>
</file>