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s.yanagimoto\Desktop\やらなあかん調査物\2025.01.21（【【和歌山県市町村課：照会】公営企業に係る経営比較分析表（令和５年度決算）の分析等について】 NO.290644）\04_回答\"/>
    </mc:Choice>
  </mc:AlternateContent>
  <xr:revisionPtr revIDLastSave="0" documentId="13_ncr:1_{FABABA00-D20D-4352-838A-E9EE05E40FEF}" xr6:coauthVersionLast="47" xr6:coauthVersionMax="47" xr10:uidLastSave="{00000000-0000-0000-0000-000000000000}"/>
  <workbookProtection workbookAlgorithmName="SHA-512" workbookHashValue="QbEJYA4kgBsW/aHCnSWWFc+HCWIA7ojNdZAoWD0HJLV78GCNkfQ30AUb+GD7ORHynaHp7uqtdZs9lgc4DxODow==" workbookSaltValue="vrWqlzDkV3xKaI4NF9aPSA=="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G85" i="4"/>
  <c r="F85" i="4"/>
  <c r="P10" i="4"/>
  <c r="I10" i="4"/>
  <c r="P8" i="4"/>
  <c r="I8"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<sst xmlns="http://schemas.openxmlformats.org/spreadsheetml/2006/main" count="319" uniqueCount="117">
  <si>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</si>
  <si>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</si>
  <si>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</si>
  <si>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</si>
  <si>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</si>
  <si>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</si>
  <si>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</si>
  <si>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</si>
  <si>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</si>
  <si>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</si>
  <si>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</si>
  <si>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</si>
  <si>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</si>
  <si>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</si>
  <si>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</si>
  <si>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</si>
  <si>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</si>
  <si>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</si>
  <si>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</si>
  <si>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</si>
  <si>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</si>
  <si>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</si>
  <si>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</si>
  <si>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</si>
  <si>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</si>
  <si>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</si>
  <si>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</si>
  <si>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</si>
  <si>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</si>
  <si>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</si>
  <si>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</si>
  <si>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</si>
  <si>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</si>
  <si>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</si>
  <si>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</si>
  <si>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</si>
  <si>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</si>
  <si>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</si>
  <si>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</si>
  <si>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</si>
  <si>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</si>
  <si>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</si>
  <si>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</si>
  <si>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</si>
  <si>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</si>
  <si>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</si>
  <si>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</si>
  <si>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</si>
  <si>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</si>
  <si>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</si>
  <si>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</si>
  <si>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</si>
  <si>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</si>
  <si>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</si>
  <si>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</si>
  <si>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</si>
  <si>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</si>
  <si>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</si>
  <si>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</si>
  <si>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</si>
  <si>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</si>
  <si>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</si>
  <si>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</si>
  <si>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</si>
  <si>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</si>
  <si>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</si>
  <si>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</si>
  <si>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</si>
  <si>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</si>
  <si>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</si>
  <si>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</si>
  <si>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</si>
  <si>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</si>
  <si>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</si>
  <si>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</si>
  <si>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</si>
  <si>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</si>
  <si>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</si>
  <si>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</si>
  <si>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</si>
  <si>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</si>
  <si>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</si>
  <si>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</si>
  <si>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</si>
  <si>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</si>
  <si>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</si>
  <si>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</si>
  <si>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</si>
  <si>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</si>
  <si>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</si>
  <si>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</si>
  <si>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</si>
  <si>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</si>
  <si>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</si>
  <si>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</si>
  <si>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</si>
  <si>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</si>
  <si>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</si>
  <si>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</si>
  <si>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</si>
  <si>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</si>
  <si>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</si>
  <si>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</si>
  <si>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</si>
  <si>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</si>
  <si>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</si>
  <si>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</si>
  <si>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</si>
  <si>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</si>
  <si>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</si>
  <si>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</si>
  <si>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</si>
  <si>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</si>
  <si>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</si>
  <si>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③管渠改善率（％）
　現在、当処理区の管渠（管路）においては、耐用年数が経過しておらず、更新の必要はない。しかし将来、老朽化は懸念されるで財源を確保するため、中長期的に経営改善の実施や投資計画等を見直す必要がある。</t>
    <phoneticPr fontId="4"/>
  </si>
  <si>
    <t>当地区は過疎化、少子高齢化が進み、若者の転居、転出により定住が見込めず人口が減少傾向している。そのなかで、施設利用率と水洗化率は類似団体、全国の平均値より低く、毎年施設維持に掛かる費用を一般会計からの繰入金に依存している厳しい経営状況にある。
　今後は農業集落排水事業の経営健全化をしていくために令和2年度に策定が完了している中長期的な経営の基本計画である｢経営戦略｣を活用し、未接続世帯へ農業用排水の水質保全及び生活環境の改善への啓発に力を入れ接続率の向上、使用料収入の増加に向けた取組に努める。</t>
    <phoneticPr fontId="4"/>
  </si>
  <si>
    <t>①収益的収支比率（％）
　一般会計からの繰入金に依存しており、接続率を上げ、安定した使用料収入の確保に努める。
③流動化比率については、概ね類似団体平均値と近　似している。
④企業債残高対事業規模比率（％）
　類似団体平均値よりも高いが投資規模、使用料水準は適切であり地方債現在高は妥当である。
⑤経費回収率（％）
　修繕費の支出により、低くなっている。適正な使用料収入の確保、維持費の削減に努める。
⑥汚水処理原価（円）
　修繕費の支出増加により、上昇傾向にあるため、維持費の削減に努める。
⑦施設利用率（％）
　施設が適正規模でなく、類似団体に比べても低い。接続率を上げて、利用率の向上に努める。
⑧水洗化率（％）
　平均値よりも14％近く低くなっていることから水域の水質保全、生活環境の改善への理解を得て、水洗化率の向上を努める。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</si>
</sst>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2A-4016-9C26-3DEC8A9A25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442A-4016-9C26-3DEC8A9A25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28.29</c:v>
                </c:pt>
              </c:numCache>
            </c:numRef>
          </c:val>
          <c:extLst>
            <c:ext xmlns:c16="http://schemas.microsoft.com/office/drawing/2014/chart" uri="{C3380CC4-5D6E-409C-BE32-E72D297353CC}">
              <c16:uniqueId val="{00000000-FAE4-4D0A-8608-17918D650A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FAE4-4D0A-8608-17918D650A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69.790000000000006</c:v>
                </c:pt>
              </c:numCache>
            </c:numRef>
          </c:val>
          <c:extLst>
            <c:ext xmlns:c16="http://schemas.microsoft.com/office/drawing/2014/chart" uri="{C3380CC4-5D6E-409C-BE32-E72D297353CC}">
              <c16:uniqueId val="{00000000-6A18-4F88-96A2-AC6681D812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6A18-4F88-96A2-AC6681D812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103</c:v>
                </c:pt>
              </c:numCache>
            </c:numRef>
          </c:val>
          <c:extLst>
            <c:ext xmlns:c16="http://schemas.microsoft.com/office/drawing/2014/chart" uri="{C3380CC4-5D6E-409C-BE32-E72D297353CC}">
              <c16:uniqueId val="{00000000-2941-49D2-AA64-6EDE55CAC8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2941-49D2-AA64-6EDE55CAC8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3.12</c:v>
                </c:pt>
              </c:numCache>
            </c:numRef>
          </c:val>
          <c:extLst>
            <c:ext xmlns:c16="http://schemas.microsoft.com/office/drawing/2014/chart" uri="{C3380CC4-5D6E-409C-BE32-E72D297353CC}">
              <c16:uniqueId val="{00000000-2853-481F-9A34-F4F0A8C3FB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2853-481F-9A34-F4F0A8C3FB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7B-414E-BCBA-A94C07803E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1E7B-414E-BCBA-A94C07803E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69D-4947-A2B1-05F6C3D759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669D-4947-A2B1-05F6C3D759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44.73</c:v>
                </c:pt>
              </c:numCache>
            </c:numRef>
          </c:val>
          <c:extLst>
            <c:ext xmlns:c16="http://schemas.microsoft.com/office/drawing/2014/chart" uri="{C3380CC4-5D6E-409C-BE32-E72D297353CC}">
              <c16:uniqueId val="{00000000-AECA-43DB-B7EA-C2AC0DD660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AECA-43DB-B7EA-C2AC0DD660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1170.95</c:v>
                </c:pt>
              </c:numCache>
            </c:numRef>
          </c:val>
          <c:extLst>
            <c:ext xmlns:c16="http://schemas.microsoft.com/office/drawing/2014/chart" uri="{C3380CC4-5D6E-409C-BE32-E72D297353CC}">
              <c16:uniqueId val="{00000000-A07D-4312-8B7D-1BDDCD16F8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A07D-4312-8B7D-1BDDCD16F8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26.47</c:v>
                </c:pt>
              </c:numCache>
            </c:numRef>
          </c:val>
          <c:extLst>
            <c:ext xmlns:c16="http://schemas.microsoft.com/office/drawing/2014/chart" uri="{C3380CC4-5D6E-409C-BE32-E72D297353CC}">
              <c16:uniqueId val="{00000000-F96C-42F5-8E80-4BBE970F14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F96C-42F5-8E80-4BBE970F14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525.46</c:v>
                </c:pt>
              </c:numCache>
            </c:numRef>
          </c:val>
          <c:extLst>
            <c:ext xmlns:c16="http://schemas.microsoft.com/office/drawing/2014/chart" uri="{C3380CC4-5D6E-409C-BE32-E72D297353CC}">
              <c16:uniqueId val="{00000000-8BB4-434D-BD94-0285844FA6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8BB4-434D-BD94-0285844FA6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　白浜町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20161</v>
      </c>
      <c r="AM8" s="41"/>
      <c r="AN8" s="41"/>
      <c r="AO8" s="41"/>
      <c r="AP8" s="41"/>
      <c r="AQ8" s="41"/>
      <c r="AR8" s="41"/>
      <c r="AS8" s="41"/>
      <c r="AT8" s="34">
        <f>データ!T6</f>
        <v>200.99</v>
      </c>
      <c r="AU8" s="34"/>
      <c r="AV8" s="34"/>
      <c r="AW8" s="34"/>
      <c r="AX8" s="34"/>
      <c r="AY8" s="34"/>
      <c r="AZ8" s="34"/>
      <c r="BA8" s="34"/>
      <c r="BB8" s="34">
        <f>データ!U6</f>
        <v>100.31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89.86</v>
      </c>
      <c r="J10" s="34"/>
      <c r="K10" s="34"/>
      <c r="L10" s="34"/>
      <c r="M10" s="34"/>
      <c r="N10" s="34"/>
      <c r="O10" s="34"/>
      <c r="P10" s="34">
        <f>データ!P6</f>
        <v>0.96</v>
      </c>
      <c r="Q10" s="34"/>
      <c r="R10" s="34"/>
      <c r="S10" s="34"/>
      <c r="T10" s="34"/>
      <c r="U10" s="34"/>
      <c r="V10" s="34"/>
      <c r="W10" s="34">
        <f>データ!Q6</f>
        <v>100</v>
      </c>
      <c r="X10" s="34"/>
      <c r="Y10" s="34"/>
      <c r="Z10" s="34"/>
      <c r="AA10" s="34"/>
      <c r="AB10" s="34"/>
      <c r="AC10" s="34"/>
      <c r="AD10" s="41">
        <f>データ!R6</f>
        <v>3140</v>
      </c>
      <c r="AE10" s="41"/>
      <c r="AF10" s="41"/>
      <c r="AG10" s="41"/>
      <c r="AH10" s="41"/>
      <c r="AI10" s="41"/>
      <c r="AJ10" s="41"/>
      <c r="AK10" s="2"/>
      <c r="AL10" s="41">
        <f>データ!V6</f>
        <v>192</v>
      </c>
      <c r="AM10" s="41"/>
      <c r="AN10" s="41"/>
      <c r="AO10" s="41"/>
      <c r="AP10" s="41"/>
      <c r="AQ10" s="41"/>
      <c r="AR10" s="41"/>
      <c r="AS10" s="41"/>
      <c r="AT10" s="34">
        <f>データ!W6</f>
        <v>0.09</v>
      </c>
      <c r="AU10" s="34"/>
      <c r="AV10" s="34"/>
      <c r="AW10" s="34"/>
      <c r="AX10" s="34"/>
      <c r="AY10" s="34"/>
      <c r="AZ10" s="34"/>
      <c r="BA10" s="34"/>
      <c r="BB10" s="34">
        <f>データ!X6</f>
        <v>2133.33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B+fOUhWrtQyIGQqvHnL/evLqZZ2FFPdK3Rf0F77N4Dn+xJ7qKkkqmaz0dRsjmuNLMbcbX1MupReg+cemIrL5rQ==" saltValue="GX9SQlgd4fLltvrYrJ/6T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304018</v>
      </c>
      <c r="D6" s="19">
        <f t="shared" si="3"/>
        <v>46</v>
      </c>
      <c r="E6" s="19">
        <f t="shared" si="3"/>
        <v>17</v>
      </c>
      <c r="F6" s="19">
        <f t="shared" si="3"/>
        <v>5</v>
      </c>
      <c r="G6" s="19">
        <f t="shared" si="3"/>
        <v>0</v>
      </c>
      <c r="H6" s="19" t="str">
        <f t="shared" si="3"/>
        <v>和歌山県　白浜町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89.86</v>
      </c>
      <c r="P6" s="20">
        <f t="shared" si="3"/>
        <v>0.96</v>
      </c>
      <c r="Q6" s="20">
        <f t="shared" si="3"/>
        <v>100</v>
      </c>
      <c r="R6" s="20">
        <f t="shared" si="3"/>
        <v>3140</v>
      </c>
      <c r="S6" s="20">
        <f t="shared" si="3"/>
        <v>20161</v>
      </c>
      <c r="T6" s="20">
        <f t="shared" si="3"/>
        <v>200.99</v>
      </c>
      <c r="U6" s="20">
        <f t="shared" si="3"/>
        <v>100.31</v>
      </c>
      <c r="V6" s="20">
        <f t="shared" si="3"/>
        <v>192</v>
      </c>
      <c r="W6" s="20">
        <f t="shared" si="3"/>
        <v>0.09</v>
      </c>
      <c r="X6" s="20">
        <f t="shared" si="3"/>
        <v>2133.33</v>
      </c>
      <c r="Y6" s="21" t="str">
        <f>IF(Y7="",NA(),Y7)</f>
        <v>-</v>
      </c>
      <c r="Z6" s="21" t="str">
        <f t="shared" ref="Z6:AH6" si="4">IF(Z7="",NA(),Z7)</f>
        <v>-</v>
      </c>
      <c r="AA6" s="21" t="str">
        <f t="shared" si="4"/>
        <v>-</v>
      </c>
      <c r="AB6" s="21" t="str">
        <f t="shared" si="4"/>
        <v>-</v>
      </c>
      <c r="AC6" s="21">
        <f t="shared" si="4"/>
        <v>103</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44.73</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1170.95</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26.47</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525.46</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28.29</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69.790000000000006</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3.12</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304018</v>
      </c>
      <c r="D7" s="23">
        <v>46</v>
      </c>
      <c r="E7" s="23">
        <v>17</v>
      </c>
      <c r="F7" s="23">
        <v>5</v>
      </c>
      <c r="G7" s="23">
        <v>0</v>
      </c>
      <c r="H7" s="23" t="s">
        <v>96</v>
      </c>
      <c r="I7" s="23" t="s">
        <v>97</v>
      </c>
      <c r="J7" s="23" t="s">
        <v>98</v>
      </c>
      <c r="K7" s="23" t="s">
        <v>99</v>
      </c>
      <c r="L7" s="23" t="s">
        <v>100</v>
      </c>
      <c r="M7" s="23" t="s">
        <v>101</v>
      </c>
      <c r="N7" s="24" t="s">
        <v>102</v>
      </c>
      <c r="O7" s="24">
        <v>89.86</v>
      </c>
      <c r="P7" s="24">
        <v>0.96</v>
      </c>
      <c r="Q7" s="24">
        <v>100</v>
      </c>
      <c r="R7" s="24">
        <v>3140</v>
      </c>
      <c r="S7" s="24">
        <v>20161</v>
      </c>
      <c r="T7" s="24">
        <v>200.99</v>
      </c>
      <c r="U7" s="24">
        <v>100.31</v>
      </c>
      <c r="V7" s="24">
        <v>192</v>
      </c>
      <c r="W7" s="24">
        <v>0.09</v>
      </c>
      <c r="X7" s="24">
        <v>2133.33</v>
      </c>
      <c r="Y7" s="24" t="s">
        <v>102</v>
      </c>
      <c r="Z7" s="24" t="s">
        <v>102</v>
      </c>
      <c r="AA7" s="24" t="s">
        <v>102</v>
      </c>
      <c r="AB7" s="24" t="s">
        <v>102</v>
      </c>
      <c r="AC7" s="24">
        <v>103</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44.73</v>
      </c>
      <c r="AZ7" s="24" t="s">
        <v>102</v>
      </c>
      <c r="BA7" s="24" t="s">
        <v>102</v>
      </c>
      <c r="BB7" s="24" t="s">
        <v>102</v>
      </c>
      <c r="BC7" s="24" t="s">
        <v>102</v>
      </c>
      <c r="BD7" s="24">
        <v>44.04</v>
      </c>
      <c r="BE7" s="24">
        <v>42.02</v>
      </c>
      <c r="BF7" s="24" t="s">
        <v>102</v>
      </c>
      <c r="BG7" s="24" t="s">
        <v>102</v>
      </c>
      <c r="BH7" s="24" t="s">
        <v>102</v>
      </c>
      <c r="BI7" s="24" t="s">
        <v>102</v>
      </c>
      <c r="BJ7" s="24">
        <v>1170.95</v>
      </c>
      <c r="BK7" s="24" t="s">
        <v>102</v>
      </c>
      <c r="BL7" s="24" t="s">
        <v>102</v>
      </c>
      <c r="BM7" s="24" t="s">
        <v>102</v>
      </c>
      <c r="BN7" s="24" t="s">
        <v>102</v>
      </c>
      <c r="BO7" s="24">
        <v>839.21</v>
      </c>
      <c r="BP7" s="24">
        <v>785.1</v>
      </c>
      <c r="BQ7" s="24" t="s">
        <v>102</v>
      </c>
      <c r="BR7" s="24" t="s">
        <v>102</v>
      </c>
      <c r="BS7" s="24" t="s">
        <v>102</v>
      </c>
      <c r="BT7" s="24" t="s">
        <v>102</v>
      </c>
      <c r="BU7" s="24">
        <v>26.47</v>
      </c>
      <c r="BV7" s="24" t="s">
        <v>102</v>
      </c>
      <c r="BW7" s="24" t="s">
        <v>102</v>
      </c>
      <c r="BX7" s="24" t="s">
        <v>102</v>
      </c>
      <c r="BY7" s="24" t="s">
        <v>102</v>
      </c>
      <c r="BZ7" s="24">
        <v>52.05</v>
      </c>
      <c r="CA7" s="24">
        <v>56.93</v>
      </c>
      <c r="CB7" s="24" t="s">
        <v>102</v>
      </c>
      <c r="CC7" s="24" t="s">
        <v>102</v>
      </c>
      <c r="CD7" s="24" t="s">
        <v>102</v>
      </c>
      <c r="CE7" s="24" t="s">
        <v>102</v>
      </c>
      <c r="CF7" s="24">
        <v>525.46</v>
      </c>
      <c r="CG7" s="24" t="s">
        <v>102</v>
      </c>
      <c r="CH7" s="24" t="s">
        <v>102</v>
      </c>
      <c r="CI7" s="24" t="s">
        <v>102</v>
      </c>
      <c r="CJ7" s="24" t="s">
        <v>102</v>
      </c>
      <c r="CK7" s="24">
        <v>301.86</v>
      </c>
      <c r="CL7" s="24">
        <v>271.14999999999998</v>
      </c>
      <c r="CM7" s="24" t="s">
        <v>102</v>
      </c>
      <c r="CN7" s="24" t="s">
        <v>102</v>
      </c>
      <c r="CO7" s="24" t="s">
        <v>102</v>
      </c>
      <c r="CP7" s="24" t="s">
        <v>102</v>
      </c>
      <c r="CQ7" s="24">
        <v>28.29</v>
      </c>
      <c r="CR7" s="24" t="s">
        <v>102</v>
      </c>
      <c r="CS7" s="24" t="s">
        <v>102</v>
      </c>
      <c r="CT7" s="24" t="s">
        <v>102</v>
      </c>
      <c r="CU7" s="24" t="s">
        <v>102</v>
      </c>
      <c r="CV7" s="24">
        <v>46.25</v>
      </c>
      <c r="CW7" s="24">
        <v>49.87</v>
      </c>
      <c r="CX7" s="24" t="s">
        <v>102</v>
      </c>
      <c r="CY7" s="24" t="s">
        <v>102</v>
      </c>
      <c r="CZ7" s="24" t="s">
        <v>102</v>
      </c>
      <c r="DA7" s="24" t="s">
        <v>102</v>
      </c>
      <c r="DB7" s="24">
        <v>69.790000000000006</v>
      </c>
      <c r="DC7" s="24" t="s">
        <v>102</v>
      </c>
      <c r="DD7" s="24" t="s">
        <v>102</v>
      </c>
      <c r="DE7" s="24" t="s">
        <v>102</v>
      </c>
      <c r="DF7" s="24" t="s">
        <v>102</v>
      </c>
      <c r="DG7" s="24">
        <v>83.96</v>
      </c>
      <c r="DH7" s="24">
        <v>87.54</v>
      </c>
      <c r="DI7" s="24" t="s">
        <v>102</v>
      </c>
      <c r="DJ7" s="24" t="s">
        <v>102</v>
      </c>
      <c r="DK7" s="24" t="s">
        <v>102</v>
      </c>
      <c r="DL7" s="24" t="s">
        <v>102</v>
      </c>
      <c r="DM7" s="24">
        <v>3.12</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柳本 誠也</cp:lastModifiedBy>
  <cp:lastPrinted>2025-01-30T08:17:17Z</cp:lastPrinted>
  <dcterms:created xsi:type="dcterms:W3CDTF">2025-01-24T07:19:35Z</dcterms:created>
  <dcterms:modified xsi:type="dcterms:W3CDTF">2025-01-30T08:17:20Z</dcterms:modified>
  <cp:category/>
</cp:coreProperties>
</file>